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\\saturno\Direzione\Div06\Beni_strumentali\PROGETTAZIONE\PROCEDURE\Sabatini Green\CalcoloContributo\"/>
    </mc:Choice>
  </mc:AlternateContent>
  <bookViews>
    <workbookView xWindow="480" yWindow="240" windowWidth="11352" windowHeight="8580"/>
  </bookViews>
  <sheets>
    <sheet name="Calcolo contributo" sheetId="7" r:id="rId1"/>
  </sheets>
  <calcPr calcId="162913"/>
</workbook>
</file>

<file path=xl/calcChain.xml><?xml version="1.0" encoding="utf-8"?>
<calcChain xmlns="http://schemas.openxmlformats.org/spreadsheetml/2006/main">
  <c r="G19" i="7" l="1"/>
  <c r="E61" i="7" l="1"/>
  <c r="E60" i="7"/>
  <c r="E59" i="7"/>
  <c r="E58" i="7"/>
  <c r="E57" i="7"/>
  <c r="E56" i="7"/>
  <c r="E55" i="7"/>
  <c r="E54" i="7"/>
  <c r="E53" i="7"/>
  <c r="E52" i="7"/>
  <c r="E51" i="7"/>
  <c r="H51" i="7" l="1"/>
  <c r="G52" i="7" s="1"/>
  <c r="H18" i="7"/>
  <c r="F52" i="7" l="1"/>
  <c r="H52" i="7" s="1"/>
  <c r="G53" i="7" s="1"/>
  <c r="E62" i="7"/>
  <c r="E28" i="7"/>
  <c r="E27" i="7"/>
  <c r="E26" i="7"/>
  <c r="E25" i="7"/>
  <c r="E24" i="7"/>
  <c r="E23" i="7"/>
  <c r="E22" i="7"/>
  <c r="E21" i="7"/>
  <c r="E20" i="7"/>
  <c r="E19" i="7"/>
  <c r="E18" i="7"/>
  <c r="F53" i="7" l="1"/>
  <c r="E29" i="7"/>
  <c r="F19" i="7"/>
  <c r="H53" i="7" l="1"/>
  <c r="G54" i="7" s="1"/>
  <c r="H19" i="7"/>
  <c r="G20" i="7" s="1"/>
  <c r="F20" i="7" l="1"/>
  <c r="F54" i="7" l="1"/>
  <c r="H20" i="7"/>
  <c r="G21" i="7" s="1"/>
  <c r="H54" i="7" l="1"/>
  <c r="G55" i="7" s="1"/>
  <c r="F21" i="7"/>
  <c r="F55" i="7" l="1"/>
  <c r="H21" i="7"/>
  <c r="G22" i="7" s="1"/>
  <c r="H55" i="7" l="1"/>
  <c r="G56" i="7" s="1"/>
  <c r="F22" i="7"/>
  <c r="F56" i="7" l="1"/>
  <c r="H56" i="7" s="1"/>
  <c r="G57" i="7" s="1"/>
  <c r="H22" i="7"/>
  <c r="G23" i="7" s="1"/>
  <c r="F57" i="7" l="1"/>
  <c r="H57" i="7" s="1"/>
  <c r="G58" i="7" s="1"/>
  <c r="F23" i="7"/>
  <c r="F58" i="7" l="1"/>
  <c r="H58" i="7" s="1"/>
  <c r="G59" i="7" s="1"/>
  <c r="H23" i="7"/>
  <c r="G24" i="7" s="1"/>
  <c r="F59" i="7" l="1"/>
  <c r="H59" i="7" s="1"/>
  <c r="G60" i="7" s="1"/>
  <c r="F24" i="7"/>
  <c r="H24" i="7" s="1"/>
  <c r="F60" i="7" l="1"/>
  <c r="H60" i="7" s="1"/>
  <c r="G61" i="7" s="1"/>
  <c r="G25" i="7"/>
  <c r="F25" i="7" l="1"/>
  <c r="H25" i="7" s="1"/>
  <c r="F61" i="7" l="1"/>
  <c r="G62" i="7"/>
  <c r="E64" i="7" s="1"/>
  <c r="G26" i="7"/>
  <c r="F62" i="7" l="1"/>
  <c r="H61" i="7"/>
  <c r="F26" i="7"/>
  <c r="H26" i="7" s="1"/>
  <c r="G27" i="7" l="1"/>
  <c r="F27" i="7" l="1"/>
  <c r="H27" i="7" s="1"/>
  <c r="G28" i="7" l="1"/>
  <c r="G29" i="7" l="1"/>
  <c r="E31" i="7" s="1"/>
  <c r="F28" i="7"/>
  <c r="H28" i="7" l="1"/>
  <c r="F29" i="7"/>
</calcChain>
</file>

<file path=xl/sharedStrings.xml><?xml version="1.0" encoding="utf-8"?>
<sst xmlns="http://schemas.openxmlformats.org/spreadsheetml/2006/main" count="30" uniqueCount="18">
  <si>
    <t>Finanziamento</t>
  </si>
  <si>
    <t>Tasso</t>
  </si>
  <si>
    <t>Rata</t>
  </si>
  <si>
    <t>Quota capitale</t>
  </si>
  <si>
    <t>Quota interessi</t>
  </si>
  <si>
    <t>Debito residuo</t>
  </si>
  <si>
    <t>Totale</t>
  </si>
  <si>
    <t>Tempo (Anno)</t>
  </si>
  <si>
    <t>Tempo (semestre)</t>
  </si>
  <si>
    <t>Semestri</t>
  </si>
  <si>
    <t>Visualizza risultato</t>
  </si>
  <si>
    <t>Inserisci importo</t>
  </si>
  <si>
    <t>Campo editabile per l'immissione dell'importo del finanziamento</t>
  </si>
  <si>
    <t>Campo di visualizzazione del risultato</t>
  </si>
  <si>
    <t>Investimenti in Beni Strumentali (ordinari)</t>
  </si>
  <si>
    <t>MISURA "BENI STRUMENTALI" - FOGLIO DI CALCOLO DEL CONTRIBUTO MIMIT AL 2,75%</t>
  </si>
  <si>
    <t>MISURA "BENI STRUMENTALI" - FOGLIO DI CALCOLO DEL CONTRIBUTO MIMIT AL 3,575%</t>
  </si>
  <si>
    <t>Investimenti 4.0 e 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</si>
</sst>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€&quot;\ #,##0.00"/>
    <numFmt numFmtId="165" formatCode="0.000%"/>
    <numFmt numFmtId="166" formatCode="&quot;€&quot;\ #,##0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i/>
      <sz val="11"/>
      <name val="Arial"/>
      <family val="2"/>
    </font>
    <font>
      <b/>
      <sz val="10"/>
      <color theme="1" tint="0.34998626667073579"/>
      <name val="Arial"/>
      <family val="2"/>
    </font>
    <font>
      <i/>
      <sz val="10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4" fontId="0" fillId="0" borderId="2" xfId="0" applyNumberFormat="1" applyBorder="1"/>
    <xf numFmtId="164" fontId="2" fillId="0" borderId="1" xfId="0" applyNumberFormat="1" applyFont="1" applyFill="1" applyBorder="1"/>
    <xf numFmtId="0" fontId="0" fillId="0" borderId="0" xfId="0" applyAlignment="1"/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0" fontId="2" fillId="4" borderId="1" xfId="1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64" fontId="6" fillId="0" borderId="2" xfId="0" applyNumberFormat="1" applyFont="1" applyBorder="1"/>
    <xf numFmtId="164" fontId="6" fillId="0" borderId="1" xfId="0" applyNumberFormat="1" applyFont="1" applyBorder="1"/>
    <xf numFmtId="164" fontId="7" fillId="0" borderId="1" xfId="0" applyNumberFormat="1" applyFont="1" applyFill="1" applyBorder="1"/>
    <xf numFmtId="0" fontId="3" fillId="3" borderId="2" xfId="0" applyFont="1" applyFill="1" applyBorder="1" applyAlignment="1">
      <alignment horizontal="center" vertical="center" wrapText="1"/>
    </xf>
    <xf numFmtId="164" fontId="2" fillId="4" borderId="2" xfId="0" applyNumberFormat="1" applyFont="1" applyFill="1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5" xfId="0" applyBorder="1"/>
    <xf numFmtId="0" fontId="0" fillId="0" borderId="0" xfId="0" applyBorder="1"/>
    <xf numFmtId="0" fontId="0" fillId="0" borderId="8" xfId="0" applyBorder="1"/>
    <xf numFmtId="0" fontId="6" fillId="0" borderId="0" xfId="0" applyFont="1" applyBorder="1"/>
    <xf numFmtId="0" fontId="9" fillId="0" borderId="0" xfId="0" applyFont="1" applyBorder="1" applyAlignment="1">
      <alignment horizontal="right"/>
    </xf>
    <xf numFmtId="0" fontId="0" fillId="0" borderId="8" xfId="0" applyBorder="1" applyAlignment="1"/>
    <xf numFmtId="0" fontId="0" fillId="0" borderId="9" xfId="0" applyBorder="1"/>
    <xf numFmtId="0" fontId="0" fillId="0" borderId="10" xfId="0" applyBorder="1"/>
    <xf numFmtId="0" fontId="0" fillId="0" borderId="11" xfId="0" applyBorder="1" applyAlignment="1"/>
    <xf numFmtId="0" fontId="3" fillId="6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5" borderId="0" xfId="0" applyFill="1"/>
    <xf numFmtId="0" fontId="1" fillId="0" borderId="0" xfId="0" applyFont="1" applyAlignment="1">
      <alignment horizontal="left" indent="1"/>
    </xf>
    <xf numFmtId="0" fontId="0" fillId="0" borderId="0" xfId="0" applyFill="1"/>
    <xf numFmtId="0" fontId="1" fillId="0" borderId="0" xfId="0" applyFont="1" applyFill="1" applyAlignment="1">
      <alignment horizontal="left" indent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0" xfId="0" applyFont="1" applyBorder="1"/>
    <xf numFmtId="165" fontId="0" fillId="0" borderId="0" xfId="1" applyNumberFormat="1" applyFont="1"/>
    <xf numFmtId="10" fontId="0" fillId="0" borderId="0" xfId="0" applyNumberFormat="1"/>
    <xf numFmtId="165" fontId="2" fillId="4" borderId="1" xfId="1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 wrapText="1"/>
    </xf>
    <xf numFmtId="164" fontId="5" fillId="5" borderId="6" xfId="1" applyNumberFormat="1" applyFont="1" applyFill="1" applyBorder="1" applyAlignment="1">
      <alignment horizontal="center" vertical="center"/>
    </xf>
    <xf numFmtId="164" fontId="5" fillId="5" borderId="2" xfId="1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66" fontId="7" fillId="2" borderId="6" xfId="0" applyNumberFormat="1" applyFont="1" applyFill="1" applyBorder="1" applyAlignment="1" applyProtection="1">
      <alignment horizontal="center" vertical="center"/>
      <protection locked="0"/>
    </xf>
    <xf numFmtId="166" fontId="7" fillId="2" borderId="2" xfId="0" applyNumberFormat="1" applyFont="1" applyFill="1" applyBorder="1" applyAlignment="1" applyProtection="1">
      <alignment horizontal="center" vertical="center"/>
      <protection locked="0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1793631</xdr:colOff>
      <xdr:row>13</xdr:row>
      <xdr:rowOff>87923</xdr:rowOff>
    </xdr:from>
    <xdr:to>
      <xdr:col>3</xdr:col>
      <xdr:colOff>723900</xdr:colOff>
      <xdr:row>13</xdr:row>
      <xdr:rowOff>95250</xdr:rowOff>
    </xdr:to>
    <xdr:cxnSp macro="">
      <xdr:nvCxnSpPr>
        <xdr:cNvPr id="3" name="Connettore 2 2"/>
        <xdr:cNvCxnSpPr/>
      </xdr:nvCxnSpPr>
      <xdr:spPr>
        <a:xfrm>
          <a:off x="2854569" y="2350477"/>
          <a:ext cx="1450731" cy="7327"/>
        </a:xfrm>
        <a:prstGeom prst="straightConnector1">
          <a:avLst/>
        </a:prstGeom>
        <a:ln>
          <a:solidFill>
            <a:schemeClr val="tx1">
              <a:lumMod val="50000"/>
              <a:lumOff val="50000"/>
            </a:schemeClr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1852247</xdr:colOff>
      <xdr:row>30</xdr:row>
      <xdr:rowOff>105508</xdr:rowOff>
    </xdr:from>
    <xdr:to>
      <xdr:col>3</xdr:col>
      <xdr:colOff>723900</xdr:colOff>
      <xdr:row>30</xdr:row>
      <xdr:rowOff>107950</xdr:rowOff>
    </xdr:to>
    <xdr:cxnSp macro="">
      <xdr:nvCxnSpPr>
        <xdr:cNvPr id="4" name="Connettore 2 3"/>
        <xdr:cNvCxnSpPr/>
      </xdr:nvCxnSpPr>
      <xdr:spPr>
        <a:xfrm>
          <a:off x="2913185" y="5275385"/>
          <a:ext cx="1392115" cy="2442"/>
        </a:xfrm>
        <a:prstGeom prst="straightConnector1">
          <a:avLst/>
        </a:prstGeom>
        <a:ln>
          <a:solidFill>
            <a:schemeClr val="tx1">
              <a:lumMod val="50000"/>
              <a:lumOff val="50000"/>
            </a:schemeClr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1828800</xdr:colOff>
      <xdr:row>46</xdr:row>
      <xdr:rowOff>95250</xdr:rowOff>
    </xdr:from>
    <xdr:to>
      <xdr:col>3</xdr:col>
      <xdr:colOff>723900</xdr:colOff>
      <xdr:row>46</xdr:row>
      <xdr:rowOff>99646</xdr:rowOff>
    </xdr:to>
    <xdr:cxnSp macro="">
      <xdr:nvCxnSpPr>
        <xdr:cNvPr id="5" name="Connettore 2 4"/>
        <xdr:cNvCxnSpPr/>
      </xdr:nvCxnSpPr>
      <xdr:spPr>
        <a:xfrm flipV="1">
          <a:off x="2889738" y="7879373"/>
          <a:ext cx="1415562" cy="4396"/>
        </a:xfrm>
        <a:prstGeom prst="straightConnector1">
          <a:avLst/>
        </a:prstGeom>
        <a:ln>
          <a:solidFill>
            <a:schemeClr val="tx1">
              <a:lumMod val="50000"/>
              <a:lumOff val="50000"/>
            </a:schemeClr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1899139</xdr:colOff>
      <xdr:row>63</xdr:row>
      <xdr:rowOff>99646</xdr:rowOff>
    </xdr:from>
    <xdr:to>
      <xdr:col>3</xdr:col>
      <xdr:colOff>691662</xdr:colOff>
      <xdr:row>63</xdr:row>
      <xdr:rowOff>99646</xdr:rowOff>
    </xdr:to>
    <xdr:cxnSp macro="">
      <xdr:nvCxnSpPr>
        <xdr:cNvPr id="6" name="Connettore 2 5"/>
        <xdr:cNvCxnSpPr/>
      </xdr:nvCxnSpPr>
      <xdr:spPr>
        <a:xfrm>
          <a:off x="2960077" y="10820400"/>
          <a:ext cx="1312985" cy="0"/>
        </a:xfrm>
        <a:prstGeom prst="straightConnector1">
          <a:avLst/>
        </a:prstGeom>
        <a:ln>
          <a:solidFill>
            <a:schemeClr val="tx1">
              <a:lumMod val="50000"/>
              <a:lumOff val="50000"/>
            </a:schemeClr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258762</xdr:colOff>
      <xdr:row>3</xdr:row>
      <xdr:rowOff>42862</xdr:rowOff>
    </xdr:from>
    <xdr:to>
      <xdr:col>6</xdr:col>
      <xdr:colOff>957261</xdr:colOff>
      <xdr:row>5</xdr:row>
      <xdr:rowOff>23812</xdr:rowOff>
    </xdr:to>
    <xdr:pic>
      <xdr:nvPicPr>
        <xdr:cNvPr id="9" name="Immagine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7787" y="528637"/>
          <a:ext cx="3632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9526</xdr:colOff>
      <xdr:row>0</xdr:row>
      <xdr:rowOff>76200</xdr:rowOff>
    </xdr:from>
    <xdr:to>
      <xdr:col>2</xdr:col>
      <xdr:colOff>1609726</xdr:colOff>
      <xdr:row>5</xdr:row>
      <xdr:rowOff>105526</xdr:rowOff>
    </xdr:to>
    <xdr:pic>
      <xdr:nvPicPr>
        <xdr:cNvPr id="7" name="Immagin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6" y="76200"/>
          <a:ext cx="2019300" cy="838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N71"/>
  <sheetViews>
    <sheetView tabSelected="1" zoomScale="130" zoomScaleNormal="130" workbookViewId="0">
      <selection activeCell="E14" sqref="E14:F14"/>
    </sheetView>
  </sheetViews>
  <sheetFormatPr defaultRowHeight="13.2" x14ac:dyDescent="0.25"/>
  <cols>
    <col min="1" max="1" width="9.109375" style="7"/>
    <col min="2" max="2" width="6.33203125" customWidth="1"/>
    <col min="3" max="3" width="36.77734375" customWidth="1"/>
    <col min="4" max="4" width="12.109375" customWidth="1"/>
    <col min="5" max="5" width="28.33203125" customWidth="1"/>
    <col min="6" max="6" width="15.6640625" bestFit="1" customWidth="1"/>
    <col min="7" max="7" width="14.6640625" bestFit="1" customWidth="1"/>
    <col min="8" max="8" width="16.33203125" customWidth="1"/>
    <col min="11" max="11" width="13.44140625" bestFit="1" customWidth="1"/>
  </cols>
  <sheetData>
    <row r="1" spans="2:8" s="7" customFormat="1" x14ac:dyDescent="0.25"/>
    <row r="2" spans="2:8" s="7" customFormat="1" x14ac:dyDescent="0.25"/>
    <row r="3" spans="2:8" s="7" customFormat="1" x14ac:dyDescent="0.25"/>
    <row r="4" spans="2:8" s="7" customFormat="1" x14ac:dyDescent="0.25"/>
    <row r="5" spans="2:8" s="7" customFormat="1" x14ac:dyDescent="0.25"/>
    <row r="6" spans="2:8" s="7" customFormat="1" x14ac:dyDescent="0.25"/>
    <row r="7" spans="2:8" s="7" customFormat="1" x14ac:dyDescent="0.25">
      <c r="B7" s="18"/>
      <c r="C7" s="19"/>
      <c r="D7" s="19"/>
      <c r="E7" s="19"/>
      <c r="F7" s="19"/>
      <c r="G7" s="20"/>
    </row>
    <row r="8" spans="2:8" s="7" customFormat="1" x14ac:dyDescent="0.25">
      <c r="B8" s="21"/>
      <c r="C8" s="37" t="s">
        <v>15</v>
      </c>
      <c r="D8" s="22"/>
      <c r="E8" s="22"/>
      <c r="F8" s="22"/>
      <c r="G8" s="23"/>
    </row>
    <row r="9" spans="2:8" s="7" customFormat="1" ht="26.4" x14ac:dyDescent="0.25">
      <c r="B9" s="21"/>
      <c r="C9" s="42" t="s">
        <v>14</v>
      </c>
      <c r="D9" s="22"/>
      <c r="E9" s="22"/>
      <c r="F9" s="22"/>
      <c r="G9" s="23"/>
    </row>
    <row r="10" spans="2:8" s="7" customFormat="1" ht="5.25" customHeight="1" x14ac:dyDescent="0.25">
      <c r="B10" s="21"/>
      <c r="C10" s="24"/>
      <c r="D10" s="24"/>
      <c r="E10" s="24"/>
      <c r="F10" s="24"/>
      <c r="G10" s="23"/>
    </row>
    <row r="11" spans="2:8" s="7" customFormat="1" x14ac:dyDescent="0.25">
      <c r="B11" s="21"/>
      <c r="C11" s="22"/>
      <c r="D11" s="22"/>
      <c r="E11" s="30" t="s">
        <v>9</v>
      </c>
      <c r="F11" s="30" t="s">
        <v>1</v>
      </c>
      <c r="G11" s="23"/>
    </row>
    <row r="12" spans="2:8" x14ac:dyDescent="0.25">
      <c r="B12" s="21"/>
      <c r="C12" s="22"/>
      <c r="D12" s="22"/>
      <c r="E12" s="9">
        <v>10</v>
      </c>
      <c r="F12" s="10">
        <v>2.75E-2</v>
      </c>
      <c r="G12" s="23"/>
    </row>
    <row r="13" spans="2:8" x14ac:dyDescent="0.25">
      <c r="B13" s="21"/>
      <c r="C13" s="22"/>
      <c r="D13" s="22"/>
      <c r="E13" s="45" t="s">
        <v>0</v>
      </c>
      <c r="F13" s="46"/>
      <c r="G13" s="23"/>
      <c r="H13" s="7"/>
    </row>
    <row r="14" spans="2:8" ht="13.8" x14ac:dyDescent="0.25">
      <c r="B14" s="21"/>
      <c r="C14" s="36" t="s">
        <v>11</v>
      </c>
      <c r="D14" s="24"/>
      <c r="E14" s="47">
        <v>4000000</v>
      </c>
      <c r="F14" s="48"/>
      <c r="G14" s="23"/>
      <c r="H14" s="7"/>
    </row>
    <row r="15" spans="2:8" ht="5.25" customHeight="1" x14ac:dyDescent="0.25">
      <c r="B15" s="21"/>
      <c r="C15" s="24"/>
      <c r="D15" s="24"/>
      <c r="E15" s="24"/>
      <c r="F15" s="24"/>
      <c r="G15" s="23"/>
    </row>
    <row r="16" spans="2:8" ht="13.8" x14ac:dyDescent="0.25">
      <c r="B16" s="21"/>
      <c r="C16" s="24"/>
      <c r="D16" s="24"/>
      <c r="E16" s="24"/>
      <c r="F16" s="24"/>
      <c r="G16" s="23"/>
    </row>
    <row r="17" spans="2:14" ht="24" customHeight="1" x14ac:dyDescent="0.25">
      <c r="B17" s="21"/>
      <c r="C17" s="11" t="s">
        <v>7</v>
      </c>
      <c r="D17" s="11" t="s">
        <v>8</v>
      </c>
      <c r="E17" s="11" t="s">
        <v>2</v>
      </c>
      <c r="F17" s="11" t="s">
        <v>3</v>
      </c>
      <c r="G17" s="8" t="s">
        <v>4</v>
      </c>
      <c r="H17" s="16" t="s">
        <v>5</v>
      </c>
    </row>
    <row r="18" spans="2:14" ht="13.8" x14ac:dyDescent="0.25">
      <c r="B18" s="21"/>
      <c r="C18" s="12">
        <v>0</v>
      </c>
      <c r="D18" s="12">
        <v>0</v>
      </c>
      <c r="E18" s="13">
        <f t="shared" ref="E18:E28" si="0">ABS(PMT(($F$12/2),$E$12,$E$14))</f>
        <v>430869.46136807569</v>
      </c>
      <c r="F18" s="12"/>
      <c r="G18" s="2"/>
      <c r="H18" s="17">
        <f>E14</f>
        <v>4000000</v>
      </c>
      <c r="J18" s="38"/>
    </row>
    <row r="19" spans="2:14" ht="13.8" x14ac:dyDescent="0.25">
      <c r="B19" s="21"/>
      <c r="C19" s="12">
        <v>0</v>
      </c>
      <c r="D19" s="12">
        <v>1</v>
      </c>
      <c r="E19" s="13">
        <f t="shared" si="0"/>
        <v>430869.46136807569</v>
      </c>
      <c r="F19" s="14">
        <f>E19-G19</f>
        <v>375869.46136807569</v>
      </c>
      <c r="G19" s="3">
        <f>H18*($F$12/2)</f>
        <v>55000</v>
      </c>
      <c r="H19" s="4">
        <f>H18-F19</f>
        <v>3624130.5386319244</v>
      </c>
      <c r="J19" s="39"/>
      <c r="K19" s="1"/>
    </row>
    <row r="20" spans="2:14" ht="13.8" x14ac:dyDescent="0.25">
      <c r="B20" s="21"/>
      <c r="C20" s="12">
        <v>1</v>
      </c>
      <c r="D20" s="12">
        <v>2</v>
      </c>
      <c r="E20" s="13">
        <f t="shared" si="0"/>
        <v>430869.46136807569</v>
      </c>
      <c r="F20" s="14">
        <f t="shared" ref="F20:F28" si="1">E20-G20</f>
        <v>381037.66646188672</v>
      </c>
      <c r="G20" s="3">
        <f t="shared" ref="G19:G28" si="2">H19*($F$12/2)</f>
        <v>49831.794906188959</v>
      </c>
      <c r="H20" s="4">
        <f>H19-F20</f>
        <v>3243092.8721700376</v>
      </c>
    </row>
    <row r="21" spans="2:14" ht="13.8" x14ac:dyDescent="0.25">
      <c r="B21" s="21"/>
      <c r="C21" s="12">
        <v>1</v>
      </c>
      <c r="D21" s="12">
        <v>3</v>
      </c>
      <c r="E21" s="13">
        <f t="shared" si="0"/>
        <v>430869.46136807569</v>
      </c>
      <c r="F21" s="14">
        <f t="shared" si="1"/>
        <v>386276.93437573768</v>
      </c>
      <c r="G21" s="3">
        <f t="shared" si="2"/>
        <v>44592.526992338018</v>
      </c>
      <c r="H21" s="4">
        <f>H20-F21</f>
        <v>2856815.9377942998</v>
      </c>
      <c r="K21" s="1"/>
    </row>
    <row r="22" spans="2:14" ht="13.8" x14ac:dyDescent="0.25">
      <c r="B22" s="21"/>
      <c r="C22" s="12">
        <v>2</v>
      </c>
      <c r="D22" s="12">
        <v>4</v>
      </c>
      <c r="E22" s="13">
        <f t="shared" si="0"/>
        <v>430869.46136807569</v>
      </c>
      <c r="F22" s="14">
        <f t="shared" si="1"/>
        <v>391588.24222340406</v>
      </c>
      <c r="G22" s="3">
        <f t="shared" si="2"/>
        <v>39281.219144671624</v>
      </c>
      <c r="H22" s="4">
        <f>H21-F22</f>
        <v>2465227.6955708959</v>
      </c>
    </row>
    <row r="23" spans="2:14" ht="13.8" x14ac:dyDescent="0.25">
      <c r="B23" s="21"/>
      <c r="C23" s="12">
        <v>2</v>
      </c>
      <c r="D23" s="12">
        <v>5</v>
      </c>
      <c r="E23" s="13">
        <f t="shared" si="0"/>
        <v>430869.46136807569</v>
      </c>
      <c r="F23" s="14">
        <f t="shared" si="1"/>
        <v>396972.58055397589</v>
      </c>
      <c r="G23" s="3">
        <f t="shared" si="2"/>
        <v>33896.880814099823</v>
      </c>
      <c r="H23" s="4">
        <f>H22-F23</f>
        <v>2068255.11501692</v>
      </c>
    </row>
    <row r="24" spans="2:14" ht="13.8" x14ac:dyDescent="0.25">
      <c r="B24" s="21"/>
      <c r="C24" s="12">
        <v>3</v>
      </c>
      <c r="D24" s="12">
        <v>6</v>
      </c>
      <c r="E24" s="13">
        <f t="shared" si="0"/>
        <v>430869.46136807569</v>
      </c>
      <c r="F24" s="14">
        <f t="shared" si="1"/>
        <v>402430.95353659306</v>
      </c>
      <c r="G24" s="3">
        <f t="shared" si="2"/>
        <v>28438.50783148265</v>
      </c>
      <c r="H24" s="4">
        <f t="shared" ref="H24:H28" si="3">H23-F24</f>
        <v>1665824.1614803269</v>
      </c>
    </row>
    <row r="25" spans="2:14" ht="13.8" x14ac:dyDescent="0.25">
      <c r="B25" s="21"/>
      <c r="C25" s="12">
        <v>3</v>
      </c>
      <c r="D25" s="12">
        <v>7</v>
      </c>
      <c r="E25" s="13">
        <f t="shared" si="0"/>
        <v>430869.46136807569</v>
      </c>
      <c r="F25" s="14">
        <f t="shared" si="1"/>
        <v>407964.37914772122</v>
      </c>
      <c r="G25" s="3">
        <f t="shared" si="2"/>
        <v>22905.082220354496</v>
      </c>
      <c r="H25" s="4">
        <f t="shared" si="3"/>
        <v>1257859.7823326057</v>
      </c>
    </row>
    <row r="26" spans="2:14" ht="13.8" x14ac:dyDescent="0.25">
      <c r="B26" s="21"/>
      <c r="C26" s="12">
        <v>4</v>
      </c>
      <c r="D26" s="12">
        <v>8</v>
      </c>
      <c r="E26" s="13">
        <f t="shared" si="0"/>
        <v>430869.46136807569</v>
      </c>
      <c r="F26" s="14">
        <f t="shared" si="1"/>
        <v>413573.88936100237</v>
      </c>
      <c r="G26" s="3">
        <f t="shared" si="2"/>
        <v>17295.57200707333</v>
      </c>
      <c r="H26" s="4">
        <f t="shared" si="3"/>
        <v>844285.89297160332</v>
      </c>
    </row>
    <row r="27" spans="2:14" ht="13.8" x14ac:dyDescent="0.25">
      <c r="B27" s="21"/>
      <c r="C27" s="12">
        <v>4</v>
      </c>
      <c r="D27" s="12">
        <v>9</v>
      </c>
      <c r="E27" s="13">
        <f t="shared" si="0"/>
        <v>430869.46136807569</v>
      </c>
      <c r="F27" s="14">
        <f t="shared" si="1"/>
        <v>419260.53033971612</v>
      </c>
      <c r="G27" s="3">
        <f t="shared" si="2"/>
        <v>11608.931028359546</v>
      </c>
      <c r="H27" s="4">
        <f t="shared" si="3"/>
        <v>425025.3626318872</v>
      </c>
    </row>
    <row r="28" spans="2:14" ht="13.8" x14ac:dyDescent="0.25">
      <c r="B28" s="21"/>
      <c r="C28" s="12">
        <v>5</v>
      </c>
      <c r="D28" s="12">
        <v>10</v>
      </c>
      <c r="E28" s="13">
        <f t="shared" si="0"/>
        <v>430869.46136807569</v>
      </c>
      <c r="F28" s="14">
        <f t="shared" si="1"/>
        <v>425025.36263188726</v>
      </c>
      <c r="G28" s="3">
        <f t="shared" si="2"/>
        <v>5844.098736188449</v>
      </c>
      <c r="H28" s="4">
        <f t="shared" si="3"/>
        <v>0</v>
      </c>
      <c r="J28" s="7"/>
      <c r="K28" s="7"/>
      <c r="L28" s="7"/>
      <c r="M28" s="7"/>
    </row>
    <row r="29" spans="2:14" ht="14.4" x14ac:dyDescent="0.3">
      <c r="B29" s="21"/>
      <c r="C29" s="24"/>
      <c r="D29" s="25" t="s">
        <v>6</v>
      </c>
      <c r="E29" s="15">
        <f>SUM(E19:E28)</f>
        <v>4308694.6136807567</v>
      </c>
      <c r="F29" s="15">
        <f>SUM(F19:F28)</f>
        <v>4000000</v>
      </c>
      <c r="G29" s="5">
        <f>SUM(G19:G28)</f>
        <v>308694.61368075694</v>
      </c>
      <c r="J29" s="7"/>
      <c r="K29" s="7"/>
      <c r="L29" s="7"/>
      <c r="M29" s="7"/>
    </row>
    <row r="30" spans="2:14" ht="6" customHeight="1" x14ac:dyDescent="0.25">
      <c r="B30" s="21"/>
      <c r="C30" s="24"/>
      <c r="D30" s="24"/>
      <c r="E30" s="24"/>
      <c r="F30" s="24"/>
      <c r="G30" s="23"/>
      <c r="J30" s="7"/>
      <c r="K30" s="7"/>
      <c r="L30" s="7"/>
      <c r="M30" s="7"/>
    </row>
    <row r="31" spans="2:14" ht="13.8" x14ac:dyDescent="0.25">
      <c r="B31" s="21"/>
      <c r="C31" s="36" t="s">
        <v>10</v>
      </c>
      <c r="D31" s="24"/>
      <c r="E31" s="43">
        <f>IF(AND(E14&gt;=20000,E14&lt;=4000000),G29,"Errore, valore di finanziamento non valido")</f>
        <v>308694.61368075694</v>
      </c>
      <c r="F31" s="44"/>
      <c r="G31" s="23"/>
      <c r="K31" s="1"/>
    </row>
    <row r="32" spans="2:14" x14ac:dyDescent="0.25">
      <c r="B32" s="21"/>
      <c r="C32" s="22"/>
      <c r="D32" s="22"/>
      <c r="E32" s="22"/>
      <c r="F32" s="22"/>
      <c r="G32" s="26"/>
      <c r="H32" s="6"/>
      <c r="I32" s="6"/>
      <c r="J32" s="6"/>
      <c r="K32" s="6"/>
      <c r="L32" s="6"/>
      <c r="M32" s="6"/>
      <c r="N32" s="6"/>
    </row>
    <row r="33" spans="2:14" x14ac:dyDescent="0.25">
      <c r="B33" s="27"/>
      <c r="C33" s="28"/>
      <c r="D33" s="28"/>
      <c r="E33" s="28"/>
      <c r="F33" s="28"/>
      <c r="G33" s="29"/>
      <c r="H33" s="6"/>
      <c r="I33" s="6"/>
      <c r="J33" s="6"/>
      <c r="K33" s="6"/>
      <c r="L33" s="6"/>
      <c r="M33" s="6"/>
      <c r="N33" s="6"/>
    </row>
    <row r="40" spans="2:14" x14ac:dyDescent="0.25">
      <c r="B40" s="18"/>
      <c r="C40" s="19"/>
      <c r="D40" s="19"/>
      <c r="E40" s="19"/>
      <c r="F40" s="19"/>
      <c r="G40" s="20"/>
      <c r="H40" s="7"/>
    </row>
    <row r="41" spans="2:14" x14ac:dyDescent="0.25">
      <c r="B41" s="21"/>
      <c r="C41" s="37" t="s">
        <v>16</v>
      </c>
      <c r="D41" s="22"/>
      <c r="E41" s="22"/>
      <c r="F41" s="22"/>
      <c r="G41" s="23"/>
      <c r="H41" s="7"/>
    </row>
    <row r="42" spans="2:14" x14ac:dyDescent="0.25">
      <c r="B42" s="21"/>
      <c r="C42" s="41" t="s">
        <v>17</v>
      </c>
      <c r="D42" s="22"/>
      <c r="E42" s="22"/>
      <c r="F42" s="22"/>
      <c r="G42" s="23"/>
      <c r="H42" s="7"/>
    </row>
    <row r="43" spans="2:14" s="7" customFormat="1" ht="5.25" customHeight="1" x14ac:dyDescent="0.25">
      <c r="B43" s="21"/>
      <c r="C43" s="24"/>
      <c r="D43" s="24"/>
      <c r="E43" s="24"/>
      <c r="F43" s="24"/>
      <c r="G43" s="23"/>
    </row>
    <row r="44" spans="2:14" x14ac:dyDescent="0.25">
      <c r="B44" s="21"/>
      <c r="C44" s="22"/>
      <c r="D44" s="22"/>
      <c r="E44" s="30" t="s">
        <v>9</v>
      </c>
      <c r="F44" s="30" t="s">
        <v>1</v>
      </c>
      <c r="G44" s="23"/>
      <c r="H44" s="7"/>
    </row>
    <row r="45" spans="2:14" x14ac:dyDescent="0.25">
      <c r="B45" s="21"/>
      <c r="C45" s="22"/>
      <c r="D45" s="22"/>
      <c r="E45" s="9">
        <v>10</v>
      </c>
      <c r="F45" s="40">
        <v>3.5749999999999997E-2</v>
      </c>
      <c r="G45" s="23"/>
      <c r="H45" s="7"/>
    </row>
    <row r="46" spans="2:14" x14ac:dyDescent="0.25">
      <c r="B46" s="21"/>
      <c r="C46" s="22"/>
      <c r="D46" s="22"/>
      <c r="E46" s="45" t="s">
        <v>0</v>
      </c>
      <c r="F46" s="46"/>
      <c r="G46" s="23"/>
      <c r="H46" s="7"/>
    </row>
    <row r="47" spans="2:14" ht="13.8" x14ac:dyDescent="0.25">
      <c r="B47" s="21"/>
      <c r="C47" s="36" t="s">
        <v>11</v>
      </c>
      <c r="D47" s="24"/>
      <c r="E47" s="47">
        <v>4000000</v>
      </c>
      <c r="F47" s="48"/>
      <c r="G47" s="23"/>
      <c r="H47" s="7"/>
    </row>
    <row r="48" spans="2:14" ht="5.25" customHeight="1" x14ac:dyDescent="0.25">
      <c r="B48" s="21"/>
      <c r="C48" s="24"/>
      <c r="D48" s="24"/>
      <c r="E48" s="24"/>
      <c r="F48" s="24"/>
      <c r="G48" s="23"/>
      <c r="H48" s="7"/>
    </row>
    <row r="49" spans="2:11" ht="13.8" x14ac:dyDescent="0.25">
      <c r="B49" s="21"/>
      <c r="C49" s="24"/>
      <c r="D49" s="24"/>
      <c r="E49" s="24"/>
      <c r="F49" s="24"/>
      <c r="G49" s="23"/>
      <c r="H49" s="7"/>
    </row>
    <row r="50" spans="2:11" ht="27.6" x14ac:dyDescent="0.25">
      <c r="B50" s="21"/>
      <c r="C50" s="11" t="s">
        <v>7</v>
      </c>
      <c r="D50" s="11" t="s">
        <v>8</v>
      </c>
      <c r="E50" s="11" t="s">
        <v>2</v>
      </c>
      <c r="F50" s="11" t="s">
        <v>3</v>
      </c>
      <c r="G50" s="8" t="s">
        <v>4</v>
      </c>
      <c r="H50" s="16" t="s">
        <v>5</v>
      </c>
    </row>
    <row r="51" spans="2:11" ht="13.8" x14ac:dyDescent="0.25">
      <c r="B51" s="21"/>
      <c r="C51" s="12">
        <v>0</v>
      </c>
      <c r="D51" s="12">
        <v>0</v>
      </c>
      <c r="E51" s="13">
        <f t="shared" ref="E51:E61" si="4">ABS(PMT(($F$45/2),$E$45,$E$47))</f>
        <v>440369.53685920162</v>
      </c>
      <c r="F51" s="12"/>
      <c r="G51" s="2"/>
      <c r="H51" s="17">
        <f>E47</f>
        <v>4000000</v>
      </c>
    </row>
    <row r="52" spans="2:11" ht="13.8" x14ac:dyDescent="0.25">
      <c r="B52" s="21"/>
      <c r="C52" s="12">
        <v>0</v>
      </c>
      <c r="D52" s="12">
        <v>1</v>
      </c>
      <c r="E52" s="13">
        <f t="shared" si="4"/>
        <v>440369.53685920162</v>
      </c>
      <c r="F52" s="14">
        <f>E52-G52</f>
        <v>368869.53685920162</v>
      </c>
      <c r="G52" s="3">
        <f>H51*($F$45/2)</f>
        <v>71500</v>
      </c>
      <c r="H52" s="4">
        <f>H51-F52</f>
        <v>3631130.4631407983</v>
      </c>
    </row>
    <row r="53" spans="2:11" ht="13.8" x14ac:dyDescent="0.25">
      <c r="B53" s="21"/>
      <c r="C53" s="12">
        <v>1</v>
      </c>
      <c r="D53" s="12">
        <v>2</v>
      </c>
      <c r="E53" s="13">
        <f t="shared" si="4"/>
        <v>440369.53685920162</v>
      </c>
      <c r="F53" s="14">
        <f t="shared" ref="F53:F61" si="5">E53-G53</f>
        <v>375463.07983055984</v>
      </c>
      <c r="G53" s="3">
        <f>H52*($F$45/2)</f>
        <v>64906.457028641766</v>
      </c>
      <c r="H53" s="4">
        <f>H52-F53</f>
        <v>3255667.3833102384</v>
      </c>
    </row>
    <row r="54" spans="2:11" ht="13.8" x14ac:dyDescent="0.25">
      <c r="B54" s="21"/>
      <c r="C54" s="12">
        <v>1</v>
      </c>
      <c r="D54" s="12">
        <v>3</v>
      </c>
      <c r="E54" s="13">
        <f t="shared" si="4"/>
        <v>440369.53685920162</v>
      </c>
      <c r="F54" s="14">
        <f t="shared" si="5"/>
        <v>382174.4823825311</v>
      </c>
      <c r="G54" s="3">
        <f t="shared" ref="G54:G61" si="6">H53*($F$45/2)</f>
        <v>58195.054476670506</v>
      </c>
      <c r="H54" s="4">
        <f>H53-F54</f>
        <v>2873492.9009277071</v>
      </c>
    </row>
    <row r="55" spans="2:11" ht="13.8" x14ac:dyDescent="0.25">
      <c r="B55" s="21"/>
      <c r="C55" s="12">
        <v>2</v>
      </c>
      <c r="D55" s="12">
        <v>4</v>
      </c>
      <c r="E55" s="13">
        <f t="shared" si="4"/>
        <v>440369.53685920162</v>
      </c>
      <c r="F55" s="14">
        <f t="shared" si="5"/>
        <v>389005.85125511885</v>
      </c>
      <c r="G55" s="3">
        <f t="shared" si="6"/>
        <v>51363.685604082762</v>
      </c>
      <c r="H55" s="4">
        <f>H54-F55</f>
        <v>2484487.0496725882</v>
      </c>
    </row>
    <row r="56" spans="2:11" ht="13.8" x14ac:dyDescent="0.25">
      <c r="B56" s="21"/>
      <c r="C56" s="12">
        <v>2</v>
      </c>
      <c r="D56" s="12">
        <v>5</v>
      </c>
      <c r="E56" s="13">
        <f t="shared" si="4"/>
        <v>440369.53685920162</v>
      </c>
      <c r="F56" s="14">
        <f t="shared" si="5"/>
        <v>395959.33084630407</v>
      </c>
      <c r="G56" s="3">
        <f t="shared" si="6"/>
        <v>44410.206012897514</v>
      </c>
      <c r="H56" s="4">
        <f>H55-F56</f>
        <v>2088527.7188262842</v>
      </c>
    </row>
    <row r="57" spans="2:11" ht="13.8" x14ac:dyDescent="0.25">
      <c r="B57" s="21"/>
      <c r="C57" s="12">
        <v>3</v>
      </c>
      <c r="D57" s="12">
        <v>6</v>
      </c>
      <c r="E57" s="13">
        <f t="shared" si="4"/>
        <v>440369.53685920162</v>
      </c>
      <c r="F57" s="14">
        <f t="shared" si="5"/>
        <v>403037.10388518177</v>
      </c>
      <c r="G57" s="3">
        <f t="shared" si="6"/>
        <v>37332.43297401983</v>
      </c>
      <c r="H57" s="4">
        <f t="shared" ref="H57:H61" si="7">H56-F57</f>
        <v>1685490.6149411025</v>
      </c>
    </row>
    <row r="58" spans="2:11" ht="13.8" x14ac:dyDescent="0.25">
      <c r="B58" s="21"/>
      <c r="C58" s="12">
        <v>3</v>
      </c>
      <c r="D58" s="12">
        <v>7</v>
      </c>
      <c r="E58" s="13">
        <f t="shared" si="4"/>
        <v>440369.53685920162</v>
      </c>
      <c r="F58" s="14">
        <f t="shared" si="5"/>
        <v>410241.39211712941</v>
      </c>
      <c r="G58" s="3">
        <f t="shared" si="6"/>
        <v>30128.144742072203</v>
      </c>
      <c r="H58" s="4">
        <f t="shared" si="7"/>
        <v>1275249.222823973</v>
      </c>
    </row>
    <row r="59" spans="2:11" ht="13.8" x14ac:dyDescent="0.25">
      <c r="B59" s="21"/>
      <c r="C59" s="12">
        <v>4</v>
      </c>
      <c r="D59" s="12">
        <v>8</v>
      </c>
      <c r="E59" s="13">
        <f t="shared" si="4"/>
        <v>440369.53685920162</v>
      </c>
      <c r="F59" s="14">
        <f t="shared" si="5"/>
        <v>417574.45700122311</v>
      </c>
      <c r="G59" s="3">
        <f t="shared" si="6"/>
        <v>22795.079857978515</v>
      </c>
      <c r="H59" s="4">
        <f t="shared" si="7"/>
        <v>857674.76582274993</v>
      </c>
    </row>
    <row r="60" spans="2:11" ht="13.8" x14ac:dyDescent="0.25">
      <c r="B60" s="21"/>
      <c r="C60" s="12">
        <v>4</v>
      </c>
      <c r="D60" s="12">
        <v>9</v>
      </c>
      <c r="E60" s="13">
        <f t="shared" si="4"/>
        <v>440369.53685920162</v>
      </c>
      <c r="F60" s="14">
        <f t="shared" si="5"/>
        <v>425038.60042011994</v>
      </c>
      <c r="G60" s="3">
        <f t="shared" si="6"/>
        <v>15330.936439081654</v>
      </c>
      <c r="H60" s="4">
        <f t="shared" si="7"/>
        <v>432636.16540262999</v>
      </c>
    </row>
    <row r="61" spans="2:11" ht="13.8" x14ac:dyDescent="0.25">
      <c r="B61" s="21"/>
      <c r="C61" s="12">
        <v>5</v>
      </c>
      <c r="D61" s="12">
        <v>10</v>
      </c>
      <c r="E61" s="13">
        <f t="shared" si="4"/>
        <v>440369.53685920162</v>
      </c>
      <c r="F61" s="14">
        <f t="shared" si="5"/>
        <v>432636.16540262959</v>
      </c>
      <c r="G61" s="3">
        <f t="shared" si="6"/>
        <v>7733.3714565720102</v>
      </c>
      <c r="H61" s="4">
        <f t="shared" si="7"/>
        <v>0</v>
      </c>
    </row>
    <row r="62" spans="2:11" ht="14.4" x14ac:dyDescent="0.3">
      <c r="B62" s="21"/>
      <c r="C62" s="24"/>
      <c r="D62" s="25" t="s">
        <v>6</v>
      </c>
      <c r="E62" s="15">
        <f>SUM(E52:E61)</f>
        <v>4403695.3685920164</v>
      </c>
      <c r="F62" s="15">
        <f>SUM(F52:F61)</f>
        <v>3999999.9999999991</v>
      </c>
      <c r="G62" s="5">
        <f>SUM(G52:G61)</f>
        <v>403695.36859201686</v>
      </c>
      <c r="H62" s="7"/>
    </row>
    <row r="63" spans="2:11" ht="5.25" customHeight="1" x14ac:dyDescent="0.25">
      <c r="B63" s="21"/>
      <c r="C63" s="24"/>
      <c r="D63" s="24"/>
      <c r="E63" s="24"/>
      <c r="F63" s="24"/>
      <c r="G63" s="23"/>
      <c r="H63" s="7"/>
    </row>
    <row r="64" spans="2:11" ht="13.8" x14ac:dyDescent="0.25">
      <c r="B64" s="21"/>
      <c r="C64" s="36" t="s">
        <v>10</v>
      </c>
      <c r="D64" s="24"/>
      <c r="E64" s="43">
        <f>IF(AND(E47&gt;=20000,E47&lt;=4000000),G62,"Errore, valore di finanziamento non valido")</f>
        <v>403695.36859201686</v>
      </c>
      <c r="F64" s="44"/>
      <c r="G64" s="23"/>
      <c r="H64" s="7"/>
      <c r="K64" s="1"/>
    </row>
    <row r="65" spans="2:8" x14ac:dyDescent="0.25">
      <c r="B65" s="21"/>
      <c r="C65" s="22"/>
      <c r="D65" s="22"/>
      <c r="E65" s="22"/>
      <c r="F65" s="22"/>
      <c r="G65" s="26"/>
      <c r="H65" s="6"/>
    </row>
    <row r="66" spans="2:8" x14ac:dyDescent="0.25">
      <c r="B66" s="27"/>
      <c r="C66" s="28"/>
      <c r="D66" s="28"/>
      <c r="E66" s="28"/>
      <c r="F66" s="28"/>
      <c r="G66" s="29"/>
      <c r="H66" s="6"/>
    </row>
    <row r="67" spans="2:8" x14ac:dyDescent="0.25">
      <c r="B67" s="7"/>
      <c r="C67" s="7"/>
      <c r="D67" s="7"/>
      <c r="E67" s="7"/>
      <c r="F67" s="7"/>
      <c r="G67" s="7"/>
      <c r="H67" s="7"/>
    </row>
    <row r="69" spans="2:8" x14ac:dyDescent="0.25">
      <c r="B69" s="31"/>
      <c r="C69" s="33" t="s">
        <v>12</v>
      </c>
    </row>
    <row r="70" spans="2:8" x14ac:dyDescent="0.25">
      <c r="B70" s="34"/>
      <c r="C70" s="35"/>
      <c r="D70" s="34"/>
      <c r="E70" s="34"/>
    </row>
    <row r="71" spans="2:8" x14ac:dyDescent="0.25">
      <c r="B71" s="32"/>
      <c r="C71" s="33" t="s">
        <v>13</v>
      </c>
    </row>
  </sheetData>
  <sheetProtection algorithmName="SHA-512" hashValue="KufTcmzpv+88nExi+SRb17XFqU8HZBtjLQzfoYeYDNXK+F+g12EbP59w8CP8d0oqAN/nr62nbmJHT+O3hvt4lQ==" saltValue="JeBsCtiig8cUEwgmnP/UWw==" spinCount="100000" sheet="1" selectLockedCells="1"/>
  <mergeCells count="6">
    <mergeCell ref="E64:F64"/>
    <mergeCell ref="E13:F13"/>
    <mergeCell ref="E14:F14"/>
    <mergeCell ref="E31:F31"/>
    <mergeCell ref="E46:F46"/>
    <mergeCell ref="E47:F47"/>
  </mergeCells>
  <dataValidations count="1">
    <dataValidation type="whole" allowBlank="1" showInputMessage="1" showErrorMessage="1" errorTitle="Errore" error="Attenzione, il finanziamento deve essere un valore compreso tra Euro 20.000 ed Euro 4.000.000" sqref="E14:F14 E47:F47">
      <formula1>20000</formula1>
      <formula2>4000000</formula2>
    </dataValidation>
  </dataValidation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Calcolo contributo</vt:lpstr>
    </vt:vector>
  </TitlesOfParts>
  <Company>ipi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</dc:creator>
  <cp:lastModifiedBy>Luca Labbozzetta</cp:lastModifiedBy>
  <dcterms:created xsi:type="dcterms:W3CDTF">2013-07-01T14:32:36Z</dcterms:created>
  <dcterms:modified xsi:type="dcterms:W3CDTF">2023-01-04T08:19:03Z</dcterms:modified>
</cp:coreProperties>
</file>